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85" windowWidth="11955" windowHeight="3405" tabRatio="933" activeTab="0"/>
  </bookViews>
  <sheets>
    <sheet name="436 - Eq. de Computacion" sheetId="1" r:id="rId1"/>
    <sheet name="437 - Mobiliario" sheetId="2" r:id="rId2"/>
  </sheets>
  <definedNames>
    <definedName name="_xlnm.Print_Area" localSheetId="0">'436 - Eq. de Computacion'!$A$1:$U$14</definedName>
    <definedName name="_xlnm.Print_Area" localSheetId="1">'437 - Mobiliario'!$A$1:$R$20</definedName>
    <definedName name="_xlnm.Print_Titles" localSheetId="0">'436 - Eq. de Computacion'!$1:$4</definedName>
    <definedName name="_xlnm.Print_Titles" localSheetId="1">'437 - Mobiliario'!$1:$4</definedName>
  </definedNames>
  <calcPr fullCalcOnLoad="1"/>
</workbook>
</file>

<file path=xl/sharedStrings.xml><?xml version="1.0" encoding="utf-8"?>
<sst xmlns="http://schemas.openxmlformats.org/spreadsheetml/2006/main" count="92" uniqueCount="58">
  <si>
    <t>N° INVENTARIO</t>
  </si>
  <si>
    <t>DESCRIPCION</t>
  </si>
  <si>
    <t>ESTADO</t>
  </si>
  <si>
    <t>CONDICION DE USO</t>
  </si>
  <si>
    <t>CONDICION JURIDICA</t>
  </si>
  <si>
    <t>MODELO</t>
  </si>
  <si>
    <t>N° DE SERIE</t>
  </si>
  <si>
    <t>TITULAR</t>
  </si>
  <si>
    <t>EQUIPO DE COMPUTACION ( 436 )</t>
  </si>
  <si>
    <t>MARCA</t>
  </si>
  <si>
    <t>006</t>
  </si>
  <si>
    <t>009</t>
  </si>
  <si>
    <t>011</t>
  </si>
  <si>
    <t>014</t>
  </si>
  <si>
    <t>015</t>
  </si>
  <si>
    <t>017</t>
  </si>
  <si>
    <t>018</t>
  </si>
  <si>
    <t>019</t>
  </si>
  <si>
    <t>026</t>
  </si>
  <si>
    <t>028</t>
  </si>
  <si>
    <t>033</t>
  </si>
  <si>
    <t>034</t>
  </si>
  <si>
    <t>Tit.</t>
  </si>
  <si>
    <t>EST.</t>
  </si>
  <si>
    <t>AÑO DE ALTA</t>
  </si>
  <si>
    <t>VALOR TOTAL</t>
  </si>
  <si>
    <t>VALOR RESIDUAL</t>
  </si>
  <si>
    <t>DEL EJERCICIO</t>
  </si>
  <si>
    <t>ACUMULADA</t>
  </si>
  <si>
    <t>TOTAL</t>
  </si>
  <si>
    <t>VALOR ACTUAL</t>
  </si>
  <si>
    <t>AÑO AMOR.</t>
  </si>
  <si>
    <t>VIDA UTIL</t>
  </si>
  <si>
    <t>COND. DE USO</t>
  </si>
  <si>
    <t>VALOR AMORT.</t>
  </si>
  <si>
    <t xml:space="preserve">TOTAL </t>
  </si>
  <si>
    <t>COND. JUR.</t>
  </si>
  <si>
    <t>EQUIPO  DE OFICINA  Y MUEBLES ( 437 )</t>
  </si>
  <si>
    <t>N° FABRICA</t>
  </si>
  <si>
    <t>N° SERIE</t>
  </si>
  <si>
    <t>12-11-436-</t>
  </si>
  <si>
    <t>Q5911A</t>
  </si>
  <si>
    <t>BRBS6WHGB</t>
  </si>
  <si>
    <t>12-11-437-</t>
  </si>
  <si>
    <t xml:space="preserve">ARMARIO DE 2 PUERTAS CORREDIZAS </t>
  </si>
  <si>
    <t>MUEBLE DE 6 ESTANTES CON 2 CAJONES</t>
  </si>
  <si>
    <t>MUEBLE CON 4 ESTANTES Y 2 PUERTAS CORREDIZAS</t>
  </si>
  <si>
    <t>MUEBLE DE 2 PUERTAS CORREDIZAS</t>
  </si>
  <si>
    <t>MUEBLE CON DOS PUERTAS CORREDIZAS NEGRO Y HAYA</t>
  </si>
  <si>
    <t>040</t>
  </si>
  <si>
    <t>MUEBLE 4 PUERTAS FIJAS CON VIDRIO Y 4 PUERTAS CORREDIZAS</t>
  </si>
  <si>
    <t>HP LASER 1020</t>
  </si>
  <si>
    <t>IMPRESORA</t>
  </si>
  <si>
    <t>verificar expediente de monitores samsum</t>
  </si>
  <si>
    <t>016</t>
  </si>
  <si>
    <t>MONITOR</t>
  </si>
  <si>
    <t xml:space="preserve">SAMSUM </t>
  </si>
  <si>
    <t>SYNG MASTER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</si>
</sst>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[$€]* #,##0.00_-;\-[$€]* #,##0.00_-;_-[$€]* &quot;-&quot;??_-;_-@_-"/>
    <numFmt numFmtId="197" formatCode="0.0"/>
    <numFmt numFmtId="198" formatCode="0.000"/>
    <numFmt numFmtId="199" formatCode="00000"/>
    <numFmt numFmtId="200" formatCode="00000.0"/>
    <numFmt numFmtId="201" formatCode="00000.00"/>
    <numFmt numFmtId="202" formatCode="yyyy"/>
    <numFmt numFmtId="203" formatCode="_ [$$-2C0A]\ * #,##0.00_ ;_ [$$-2C0A]\ * \-#,##0.00_ ;_ [$$-2C0A]\ * &quot;-&quot;??_ ;_ @_ "/>
    <numFmt numFmtId="204" formatCode="_ &quot;$&quot;\ * #,##0.000_ ;_ &quot;$&quot;\ * \-#,##0.000_ ;_ &quot;$&quot;\ * &quot;-&quot;??_ ;_ @_ "/>
    <numFmt numFmtId="205" formatCode="[$-C0A]dddd\,\ dd&quot; de &quot;mmmm&quot; de &quot;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i/>
      <u val="single"/>
      <sz val="10"/>
      <name val="Arial Narrow"/>
      <family val="2"/>
    </font>
    <font>
      <b/>
      <i/>
      <sz val="10"/>
      <name val="Arial Narrow"/>
      <family val="2"/>
    </font>
    <font>
      <b/>
      <i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alignment/>
      <protection locked="0"/>
    </xf>
    <xf numFmtId="0" fontId="4" fillId="2" borderId="0" xfId="0" applyFont="1" applyFill="1" applyAlignment="1">
      <alignment/>
    </xf>
    <xf numFmtId="0" fontId="6" fillId="2" borderId="3" xfId="0" applyFont="1" applyFill="1" applyBorder="1" applyAlignment="1">
      <alignment horizontal="right"/>
    </xf>
    <xf numFmtId="49" fontId="3" fillId="2" borderId="0" xfId="0" applyNumberFormat="1" applyFont="1" applyFill="1" applyAlignment="1">
      <alignment horizontal="left"/>
    </xf>
    <xf numFmtId="44" fontId="3" fillId="2" borderId="0" xfId="0" applyNumberFormat="1" applyFont="1" applyFill="1" applyAlignment="1">
      <alignment/>
    </xf>
    <xf numFmtId="4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0" xfId="0" applyNumberFormat="1" applyAlignment="1">
      <alignment/>
    </xf>
    <xf numFmtId="44" fontId="3" fillId="2" borderId="0" xfId="20" applyFont="1" applyFill="1" applyBorder="1" applyAlignment="1">
      <alignment/>
    </xf>
    <xf numFmtId="44" fontId="7" fillId="3" borderId="2" xfId="20" applyFont="1" applyFill="1" applyBorder="1" applyAlignment="1" applyProtection="1">
      <alignment horizontal="center" vertical="center" wrapText="1"/>
      <protection locked="0"/>
    </xf>
    <xf numFmtId="44" fontId="11" fillId="4" borderId="2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44" fontId="3" fillId="4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44" fontId="6" fillId="0" borderId="2" xfId="0" applyNumberFormat="1" applyFont="1" applyFill="1" applyBorder="1" applyAlignment="1">
      <alignment/>
    </xf>
    <xf numFmtId="49" fontId="6" fillId="2" borderId="4" xfId="0" applyNumberFormat="1" applyFont="1" applyFill="1" applyBorder="1" applyAlignment="1">
      <alignment horizontal="left"/>
    </xf>
    <xf numFmtId="44" fontId="6" fillId="0" borderId="2" xfId="20" applyFont="1" applyFill="1" applyBorder="1" applyAlignment="1">
      <alignment/>
    </xf>
    <xf numFmtId="44" fontId="3" fillId="0" borderId="2" xfId="2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4" fontId="3" fillId="0" borderId="0" xfId="20" applyFont="1" applyBorder="1" applyAlignment="1">
      <alignment/>
    </xf>
    <xf numFmtId="0" fontId="5" fillId="3" borderId="2" xfId="0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>
      <alignment horizontal="left"/>
    </xf>
    <xf numFmtId="0" fontId="0" fillId="4" borderId="0" xfId="0" applyFill="1" applyAlignment="1">
      <alignment/>
    </xf>
    <xf numFmtId="0" fontId="8" fillId="2" borderId="0" xfId="0" applyFont="1" applyFill="1" applyBorder="1" applyAlignment="1">
      <alignment horizont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right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500@PLU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GridLines="0" tabSelected="1" zoomScale="75" zoomScaleNormal="75" workbookViewId="0" topLeftCell="E1">
      <selection activeCell="S4" sqref="S4"/>
    </sheetView>
  </sheetViews>
  <sheetFormatPr defaultColWidth="11.421875" defaultRowHeight="12.75" outlineLevelCol="1"/>
  <cols>
    <col min="1" max="1" width="10.421875" style="0" customWidth="1"/>
    <col min="2" max="2" width="4.140625" style="0" customWidth="1"/>
    <col min="3" max="3" width="14.421875" style="0" customWidth="1"/>
    <col min="4" max="4" width="4.57421875" style="0" customWidth="1"/>
    <col min="5" max="5" width="13.28125" style="0" customWidth="1"/>
    <col min="6" max="6" width="13.00390625" style="0" customWidth="1"/>
    <col min="7" max="7" width="13.28125" style="0" customWidth="1"/>
    <col min="8" max="8" width="12.00390625" style="0" customWidth="1"/>
    <col min="9" max="9" width="5.7109375" style="0" customWidth="1"/>
    <col min="10" max="10" width="8.00390625" style="0" customWidth="1"/>
    <col min="11" max="11" width="7.140625" style="0" customWidth="1"/>
    <col min="12" max="12" width="7.8515625" style="0" customWidth="1" outlineLevel="1"/>
    <col min="13" max="13" width="7.57421875" style="0" customWidth="1" outlineLevel="1"/>
    <col min="14" max="14" width="13.57421875" style="20" bestFit="1" customWidth="1" outlineLevel="1"/>
    <col min="15" max="15" width="10.57421875" style="20" customWidth="1" outlineLevel="1"/>
    <col min="16" max="16" width="10.7109375" style="20" customWidth="1" outlineLevel="1"/>
    <col min="17" max="17" width="7.140625" style="13" customWidth="1" outlineLevel="1"/>
    <col min="18" max="18" width="9.421875" style="20" customWidth="1" outlineLevel="1"/>
    <col min="19" max="19" width="10.28125" style="20" customWidth="1" outlineLevel="1"/>
    <col min="20" max="20" width="9.421875" style="20" customWidth="1" outlineLevel="1"/>
    <col min="21" max="21" width="13.8515625" style="20" customWidth="1"/>
  </cols>
  <sheetData>
    <row r="1" spans="1:21" ht="19.5" customHeight="1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"/>
      <c r="M1" s="1"/>
      <c r="N1" s="18"/>
      <c r="O1" s="18"/>
      <c r="P1" s="18"/>
      <c r="Q1" s="2"/>
      <c r="R1" s="18"/>
      <c r="S1" s="18"/>
      <c r="T1" s="18"/>
      <c r="U1" s="18"/>
    </row>
    <row r="2" spans="1:21" ht="19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  <c r="M2" s="1"/>
      <c r="N2" s="18"/>
      <c r="O2" s="18"/>
      <c r="P2" s="18"/>
      <c r="Q2" s="2"/>
      <c r="R2" s="18"/>
      <c r="S2" s="18"/>
      <c r="T2" s="18"/>
      <c r="U2" s="18"/>
    </row>
    <row r="3" spans="1:21" ht="19.5" customHeight="1">
      <c r="A3" s="1"/>
      <c r="B3" s="17"/>
      <c r="C3" s="1"/>
      <c r="D3" s="3"/>
      <c r="E3" s="3"/>
      <c r="F3" s="3"/>
      <c r="G3" s="3"/>
      <c r="H3" s="3"/>
      <c r="I3" s="2"/>
      <c r="J3" s="2"/>
      <c r="K3" s="2"/>
      <c r="L3" s="1"/>
      <c r="M3" s="1"/>
      <c r="N3" s="18"/>
      <c r="O3" s="18"/>
      <c r="P3" s="18"/>
      <c r="Q3" s="2"/>
      <c r="R3" s="18"/>
      <c r="S3" s="18"/>
      <c r="T3" s="18"/>
      <c r="U3" s="18"/>
    </row>
    <row r="4" spans="1:21" ht="39.75" customHeight="1">
      <c r="A4" s="50" t="s">
        <v>0</v>
      </c>
      <c r="B4" s="50"/>
      <c r="C4" s="8" t="s">
        <v>1</v>
      </c>
      <c r="D4" s="12" t="s">
        <v>22</v>
      </c>
      <c r="E4" s="12" t="s">
        <v>9</v>
      </c>
      <c r="F4" s="12" t="s">
        <v>5</v>
      </c>
      <c r="G4" s="12" t="s">
        <v>38</v>
      </c>
      <c r="H4" s="12" t="s">
        <v>6</v>
      </c>
      <c r="I4" s="12" t="s">
        <v>23</v>
      </c>
      <c r="J4" s="11" t="s">
        <v>33</v>
      </c>
      <c r="K4" s="11" t="s">
        <v>36</v>
      </c>
      <c r="L4" s="11" t="s">
        <v>24</v>
      </c>
      <c r="M4" s="11" t="s">
        <v>31</v>
      </c>
      <c r="N4" s="19" t="s">
        <v>25</v>
      </c>
      <c r="O4" s="19" t="s">
        <v>26</v>
      </c>
      <c r="P4" s="19" t="s">
        <v>34</v>
      </c>
      <c r="Q4" s="11" t="s">
        <v>32</v>
      </c>
      <c r="R4" s="19" t="s">
        <v>27</v>
      </c>
      <c r="S4" s="19" t="s">
        <v>28</v>
      </c>
      <c r="T4" s="19" t="s">
        <v>29</v>
      </c>
      <c r="U4" s="19" t="s">
        <v>30</v>
      </c>
    </row>
    <row r="5" spans="1:21" ht="30" customHeight="1">
      <c r="A5" s="16" t="s">
        <v>40</v>
      </c>
      <c r="B5" s="28" t="s">
        <v>13</v>
      </c>
      <c r="C5" s="32" t="s">
        <v>52</v>
      </c>
      <c r="D5" s="33">
        <v>1</v>
      </c>
      <c r="E5" s="33" t="s">
        <v>51</v>
      </c>
      <c r="F5" s="33" t="s">
        <v>41</v>
      </c>
      <c r="G5" s="33" t="s">
        <v>42</v>
      </c>
      <c r="H5" s="34"/>
      <c r="I5" s="35">
        <v>1</v>
      </c>
      <c r="J5" s="35">
        <v>1</v>
      </c>
      <c r="K5" s="35">
        <v>1</v>
      </c>
      <c r="L5" s="36">
        <v>2007</v>
      </c>
      <c r="M5" s="36">
        <v>2007</v>
      </c>
      <c r="N5" s="37">
        <v>429</v>
      </c>
      <c r="O5" s="37">
        <f>N5*0.3</f>
        <v>128.7</v>
      </c>
      <c r="P5" s="37">
        <f>N5-O5</f>
        <v>300.3</v>
      </c>
      <c r="Q5" s="35">
        <v>5</v>
      </c>
      <c r="R5" s="37">
        <f>P5/Q5</f>
        <v>60.06</v>
      </c>
      <c r="S5" s="37">
        <f>(L5-M5)*(P5/Q5)</f>
        <v>0</v>
      </c>
      <c r="T5" s="37">
        <f>+S5+R5</f>
        <v>60.06</v>
      </c>
      <c r="U5" s="37">
        <f>N5-T5</f>
        <v>368.94</v>
      </c>
    </row>
    <row r="6" spans="1:21" ht="30" customHeight="1">
      <c r="A6" s="16" t="s">
        <v>40</v>
      </c>
      <c r="B6" s="38" t="s">
        <v>14</v>
      </c>
      <c r="C6" s="32" t="s">
        <v>52</v>
      </c>
      <c r="D6" s="33">
        <v>1</v>
      </c>
      <c r="E6" s="33" t="s">
        <v>51</v>
      </c>
      <c r="F6" s="33" t="s">
        <v>41</v>
      </c>
      <c r="G6" s="33" t="s">
        <v>42</v>
      </c>
      <c r="H6" s="34"/>
      <c r="I6" s="35">
        <v>1</v>
      </c>
      <c r="J6" s="35">
        <v>1</v>
      </c>
      <c r="K6" s="35">
        <v>1</v>
      </c>
      <c r="L6" s="36">
        <v>2007</v>
      </c>
      <c r="M6" s="36">
        <v>2007</v>
      </c>
      <c r="N6" s="37">
        <v>429</v>
      </c>
      <c r="O6" s="37">
        <f>N6*0.3</f>
        <v>128.7</v>
      </c>
      <c r="P6" s="37">
        <f>N6-O6</f>
        <v>300.3</v>
      </c>
      <c r="Q6" s="35">
        <v>5</v>
      </c>
      <c r="R6" s="37">
        <f>P6/Q6</f>
        <v>60.06</v>
      </c>
      <c r="S6" s="37">
        <f>(L6-M6)*(P6/Q6)</f>
        <v>0</v>
      </c>
      <c r="T6" s="37">
        <f>+S6+R6</f>
        <v>60.06</v>
      </c>
      <c r="U6" s="37">
        <f>N6-T6</f>
        <v>368.94</v>
      </c>
    </row>
    <row r="7" spans="1:21" ht="30" customHeight="1">
      <c r="A7" s="16" t="s">
        <v>40</v>
      </c>
      <c r="B7" s="38" t="s">
        <v>54</v>
      </c>
      <c r="C7" s="32" t="s">
        <v>55</v>
      </c>
      <c r="D7" s="33">
        <v>1</v>
      </c>
      <c r="E7" s="33" t="s">
        <v>56</v>
      </c>
      <c r="F7" s="33" t="s">
        <v>57</v>
      </c>
      <c r="G7" s="33"/>
      <c r="H7" s="34"/>
      <c r="I7" s="35">
        <v>1</v>
      </c>
      <c r="J7" s="35">
        <v>1</v>
      </c>
      <c r="K7" s="35">
        <v>1</v>
      </c>
      <c r="L7" s="36">
        <v>2007</v>
      </c>
      <c r="M7" s="36">
        <v>2007</v>
      </c>
      <c r="N7" s="37">
        <v>799</v>
      </c>
      <c r="O7" s="37">
        <f>N7*0.3</f>
        <v>239.7</v>
      </c>
      <c r="P7" s="37">
        <f>N7-O7</f>
        <v>559.3</v>
      </c>
      <c r="Q7" s="35">
        <v>5</v>
      </c>
      <c r="R7" s="37">
        <f>P7/Q7</f>
        <v>111.85999999999999</v>
      </c>
      <c r="S7" s="37">
        <f>(L7-M7)*(P7/Q7)</f>
        <v>0</v>
      </c>
      <c r="T7" s="37">
        <f>+S7+R7</f>
        <v>111.85999999999999</v>
      </c>
      <c r="U7" s="37">
        <f>N7-T7</f>
        <v>687.14</v>
      </c>
    </row>
    <row r="8" spans="1:21" ht="30" customHeight="1">
      <c r="A8" s="51" t="s">
        <v>35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23">
        <f aca="true" t="shared" si="0" ref="N8:T8">SUM(N5:N7)</f>
        <v>1657</v>
      </c>
      <c r="O8" s="23">
        <f t="shared" si="0"/>
        <v>497.09999999999997</v>
      </c>
      <c r="P8" s="23">
        <f t="shared" si="0"/>
        <v>1159.9</v>
      </c>
      <c r="Q8" s="23"/>
      <c r="R8" s="23">
        <f t="shared" si="0"/>
        <v>231.98</v>
      </c>
      <c r="S8" s="23">
        <f t="shared" si="0"/>
        <v>0</v>
      </c>
      <c r="T8" s="23">
        <f t="shared" si="0"/>
        <v>231.98</v>
      </c>
      <c r="U8" s="23">
        <f>SUM(U5:U7)</f>
        <v>1425.02</v>
      </c>
    </row>
    <row r="9" ht="30" customHeight="1"/>
    <row r="10" spans="1:4" ht="30" customHeight="1">
      <c r="A10" s="48" t="s">
        <v>53</v>
      </c>
      <c r="B10" s="48"/>
      <c r="C10" s="48"/>
      <c r="D10" s="48"/>
    </row>
    <row r="11" ht="30" customHeight="1"/>
    <row r="12" ht="30" customHeight="1"/>
    <row r="13" spans="1:21" ht="30" customHeight="1">
      <c r="A13" s="1"/>
      <c r="B13" s="1"/>
      <c r="C13" s="1"/>
      <c r="D13" s="3"/>
      <c r="E13" s="3"/>
      <c r="F13" s="3"/>
      <c r="G13" s="3"/>
      <c r="H13" s="3"/>
      <c r="I13" s="2"/>
      <c r="J13" s="1"/>
      <c r="K13" s="1"/>
      <c r="L13" s="1"/>
      <c r="M13" s="1"/>
      <c r="N13" s="1"/>
      <c r="O13" s="18"/>
      <c r="P13" s="18"/>
      <c r="Q13" s="18"/>
      <c r="R13" s="2"/>
      <c r="S13" s="18"/>
      <c r="T13" s="18"/>
      <c r="U13" s="18"/>
    </row>
    <row r="14" spans="1:21" ht="30" customHeight="1">
      <c r="A14" s="15"/>
      <c r="B14" s="1"/>
      <c r="C14" s="6"/>
      <c r="D14" s="14"/>
      <c r="E14" s="5"/>
      <c r="F14" s="10"/>
      <c r="G14" s="10"/>
      <c r="H14" s="10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30" customHeight="1"/>
    <row r="16" ht="30" customHeight="1">
      <c r="Q16" s="20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2.25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.75" customHeight="1"/>
    <row r="181" ht="30.75" customHeight="1"/>
    <row r="182" ht="30.75" customHeight="1"/>
    <row r="183" ht="30.75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</sheetData>
  <mergeCells count="3">
    <mergeCell ref="A1:K1"/>
    <mergeCell ref="A4:B4"/>
    <mergeCell ref="A8:M8"/>
  </mergeCells>
  <hyperlinks>
    <hyperlink ref="F17" r:id="rId1" display="A500@PLUS"/>
  </hyperlinks>
  <printOptions/>
  <pageMargins left="1.23" right="0.22" top="0.56" bottom="0.7874015748031497" header="0" footer="0"/>
  <pageSetup horizontalDpi="300" verticalDpi="300" orientation="landscape" paperSize="5" scale="65" r:id="rId2"/>
  <headerFooter alignWithMargins="0">
    <oddFooter>&amp;L&amp;"Arial Narrow,Normal"AGENTE INVENTARIADOR 
ACLARACION DE FIRMA&amp;"Arial,Normal"
&amp;C&amp;"Arial Narrow,Normal"RESPONSABLE PATRIMONIAL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4970"/>
  <sheetViews>
    <sheetView showGridLines="0" zoomScale="85" zoomScaleNormal="85" workbookViewId="0" topLeftCell="A1">
      <selection activeCell="C8" sqref="C8"/>
    </sheetView>
  </sheetViews>
  <sheetFormatPr defaultColWidth="11.421875" defaultRowHeight="12.75" outlineLevelCol="1"/>
  <cols>
    <col min="1" max="1" width="8.7109375" style="41" customWidth="1"/>
    <col min="2" max="2" width="3.8515625" style="41" customWidth="1"/>
    <col min="3" max="3" width="35.140625" style="41" customWidth="1"/>
    <col min="4" max="4" width="7.57421875" style="41" customWidth="1"/>
    <col min="5" max="5" width="6.57421875" style="44" customWidth="1"/>
    <col min="6" max="6" width="7.00390625" style="44" customWidth="1"/>
    <col min="7" max="7" width="6.8515625" style="44" customWidth="1"/>
    <col min="8" max="8" width="6.57421875" style="44" customWidth="1"/>
    <col min="9" max="9" width="6.00390625" style="41" customWidth="1" outlineLevel="1"/>
    <col min="10" max="10" width="6.8515625" style="41" customWidth="1" outlineLevel="1"/>
    <col min="11" max="11" width="10.421875" style="45" customWidth="1" outlineLevel="1"/>
    <col min="12" max="12" width="10.140625" style="45" customWidth="1" outlineLevel="1"/>
    <col min="13" max="13" width="9.57421875" style="45" customWidth="1" outlineLevel="1"/>
    <col min="14" max="14" width="6.57421875" style="44" customWidth="1" outlineLevel="1"/>
    <col min="15" max="15" width="8.28125" style="45" customWidth="1" outlineLevel="1"/>
    <col min="16" max="16" width="7.140625" style="45" customWidth="1" outlineLevel="1"/>
    <col min="17" max="17" width="8.140625" style="45" customWidth="1" outlineLevel="1"/>
    <col min="18" max="18" width="10.140625" style="45" customWidth="1"/>
    <col min="19" max="16384" width="11.421875" style="41" customWidth="1"/>
  </cols>
  <sheetData>
    <row r="1" spans="1:18" ht="19.5" customHeight="1">
      <c r="A1" s="49" t="s">
        <v>37</v>
      </c>
      <c r="B1" s="49"/>
      <c r="C1" s="49"/>
      <c r="D1" s="49"/>
      <c r="E1" s="49"/>
      <c r="F1" s="49"/>
      <c r="G1" s="49"/>
      <c r="H1" s="49"/>
      <c r="I1" s="10"/>
      <c r="J1" s="10"/>
      <c r="K1" s="21"/>
      <c r="L1" s="21"/>
      <c r="M1" s="21"/>
      <c r="N1" s="7"/>
      <c r="O1" s="21"/>
      <c r="P1" s="21"/>
      <c r="Q1" s="21"/>
      <c r="R1" s="21"/>
    </row>
    <row r="2" spans="1:18" ht="19.5" customHeight="1">
      <c r="A2" s="24"/>
      <c r="B2" s="24"/>
      <c r="C2" s="24"/>
      <c r="D2" s="24"/>
      <c r="E2" s="24"/>
      <c r="F2" s="24"/>
      <c r="G2" s="24"/>
      <c r="H2" s="24"/>
      <c r="I2" s="10"/>
      <c r="J2" s="10"/>
      <c r="K2" s="21"/>
      <c r="L2" s="21"/>
      <c r="M2" s="21"/>
      <c r="N2" s="7"/>
      <c r="O2" s="21"/>
      <c r="P2" s="21"/>
      <c r="Q2" s="21"/>
      <c r="R2" s="21"/>
    </row>
    <row r="3" spans="1:18" ht="19.5" customHeight="1">
      <c r="A3" s="10"/>
      <c r="B3" s="10"/>
      <c r="C3" s="10"/>
      <c r="D3" s="10"/>
      <c r="E3" s="3"/>
      <c r="F3" s="3"/>
      <c r="G3" s="3"/>
      <c r="H3" s="7"/>
      <c r="I3" s="10"/>
      <c r="J3" s="10"/>
      <c r="K3" s="21"/>
      <c r="L3" s="21"/>
      <c r="M3" s="21"/>
      <c r="N3" s="7"/>
      <c r="O3" s="21"/>
      <c r="P3" s="21"/>
      <c r="Q3" s="21"/>
      <c r="R3" s="21"/>
    </row>
    <row r="4" spans="1:18" s="9" customFormat="1" ht="39.75" customHeight="1">
      <c r="A4" s="50" t="s">
        <v>0</v>
      </c>
      <c r="B4" s="50"/>
      <c r="C4" s="46" t="s">
        <v>1</v>
      </c>
      <c r="D4" s="12" t="s">
        <v>39</v>
      </c>
      <c r="E4" s="12" t="s">
        <v>7</v>
      </c>
      <c r="F4" s="12" t="s">
        <v>2</v>
      </c>
      <c r="G4" s="11" t="s">
        <v>3</v>
      </c>
      <c r="H4" s="11" t="s">
        <v>4</v>
      </c>
      <c r="I4" s="11" t="s">
        <v>24</v>
      </c>
      <c r="J4" s="11" t="s">
        <v>31</v>
      </c>
      <c r="K4" s="22" t="s">
        <v>25</v>
      </c>
      <c r="L4" s="22" t="s">
        <v>26</v>
      </c>
      <c r="M4" s="22" t="s">
        <v>34</v>
      </c>
      <c r="N4" s="11" t="s">
        <v>32</v>
      </c>
      <c r="O4" s="22" t="s">
        <v>27</v>
      </c>
      <c r="P4" s="22" t="s">
        <v>28</v>
      </c>
      <c r="Q4" s="22" t="s">
        <v>29</v>
      </c>
      <c r="R4" s="22" t="s">
        <v>30</v>
      </c>
    </row>
    <row r="5" spans="1:18" s="42" customFormat="1" ht="30" customHeight="1">
      <c r="A5" s="27" t="s">
        <v>43</v>
      </c>
      <c r="B5" s="47" t="s">
        <v>10</v>
      </c>
      <c r="C5" s="32" t="s">
        <v>44</v>
      </c>
      <c r="D5" s="32"/>
      <c r="E5" s="33">
        <v>1</v>
      </c>
      <c r="F5" s="33">
        <v>1</v>
      </c>
      <c r="G5" s="33">
        <v>1</v>
      </c>
      <c r="H5" s="33">
        <v>1</v>
      </c>
      <c r="I5" s="36">
        <v>2007</v>
      </c>
      <c r="J5" s="36">
        <v>2007</v>
      </c>
      <c r="K5" s="39">
        <v>1099.03</v>
      </c>
      <c r="L5" s="39">
        <f>K5*0.3</f>
        <v>329.709</v>
      </c>
      <c r="M5" s="39">
        <f aca="true" t="shared" si="0" ref="M5:M15">K5-L5</f>
        <v>769.3209999999999</v>
      </c>
      <c r="N5" s="35">
        <v>10</v>
      </c>
      <c r="O5" s="39">
        <f>M5/N5</f>
        <v>76.93209999999999</v>
      </c>
      <c r="P5" s="39">
        <f>(J5-I5)*O5</f>
        <v>0</v>
      </c>
      <c r="Q5" s="39">
        <f>O5+P5</f>
        <v>76.93209999999999</v>
      </c>
      <c r="R5" s="39">
        <f>K5-Q5</f>
        <v>1022.0979</v>
      </c>
    </row>
    <row r="6" spans="1:18" s="42" customFormat="1" ht="30" customHeight="1">
      <c r="A6" s="27" t="s">
        <v>43</v>
      </c>
      <c r="B6" s="47" t="s">
        <v>11</v>
      </c>
      <c r="C6" s="32" t="s">
        <v>44</v>
      </c>
      <c r="D6" s="32"/>
      <c r="E6" s="33">
        <v>1</v>
      </c>
      <c r="F6" s="33">
        <v>1</v>
      </c>
      <c r="G6" s="33">
        <v>1</v>
      </c>
      <c r="H6" s="33">
        <v>1</v>
      </c>
      <c r="I6" s="36">
        <v>2007</v>
      </c>
      <c r="J6" s="36">
        <v>2007</v>
      </c>
      <c r="K6" s="39">
        <v>1099.03</v>
      </c>
      <c r="L6" s="39">
        <f aca="true" t="shared" si="1" ref="L6:L15">K6*0.3</f>
        <v>329.709</v>
      </c>
      <c r="M6" s="39">
        <f t="shared" si="0"/>
        <v>769.3209999999999</v>
      </c>
      <c r="N6" s="35">
        <v>10</v>
      </c>
      <c r="O6" s="39">
        <f aca="true" t="shared" si="2" ref="O6:O15">M6/N6</f>
        <v>76.93209999999999</v>
      </c>
      <c r="P6" s="39">
        <f aca="true" t="shared" si="3" ref="P6:P15">(J6-I6)*O6</f>
        <v>0</v>
      </c>
      <c r="Q6" s="39">
        <f aca="true" t="shared" si="4" ref="Q6:Q15">O6+P6</f>
        <v>76.93209999999999</v>
      </c>
      <c r="R6" s="39">
        <f aca="true" t="shared" si="5" ref="R6:R15">K6-Q6</f>
        <v>1022.0979</v>
      </c>
    </row>
    <row r="7" spans="1:18" s="42" customFormat="1" ht="30" customHeight="1">
      <c r="A7" s="27" t="s">
        <v>43</v>
      </c>
      <c r="B7" s="47" t="s">
        <v>12</v>
      </c>
      <c r="C7" s="32" t="s">
        <v>44</v>
      </c>
      <c r="D7" s="32"/>
      <c r="E7" s="33">
        <v>1</v>
      </c>
      <c r="F7" s="33">
        <v>1</v>
      </c>
      <c r="G7" s="33">
        <v>1</v>
      </c>
      <c r="H7" s="33">
        <v>1</v>
      </c>
      <c r="I7" s="36">
        <v>2007</v>
      </c>
      <c r="J7" s="36">
        <v>2007</v>
      </c>
      <c r="K7" s="39">
        <v>1099.03</v>
      </c>
      <c r="L7" s="39">
        <f t="shared" si="1"/>
        <v>329.709</v>
      </c>
      <c r="M7" s="39">
        <f t="shared" si="0"/>
        <v>769.3209999999999</v>
      </c>
      <c r="N7" s="35">
        <v>10</v>
      </c>
      <c r="O7" s="39">
        <f t="shared" si="2"/>
        <v>76.93209999999999</v>
      </c>
      <c r="P7" s="39">
        <f t="shared" si="3"/>
        <v>0</v>
      </c>
      <c r="Q7" s="39">
        <f t="shared" si="4"/>
        <v>76.93209999999999</v>
      </c>
      <c r="R7" s="39">
        <f t="shared" si="5"/>
        <v>1022.0979</v>
      </c>
    </row>
    <row r="8" spans="1:18" s="42" customFormat="1" ht="30" customHeight="1">
      <c r="A8" s="27" t="s">
        <v>43</v>
      </c>
      <c r="B8" s="47" t="s">
        <v>15</v>
      </c>
      <c r="C8" s="32" t="s">
        <v>44</v>
      </c>
      <c r="D8" s="32"/>
      <c r="E8" s="33">
        <v>1</v>
      </c>
      <c r="F8" s="33">
        <v>1</v>
      </c>
      <c r="G8" s="33">
        <v>1</v>
      </c>
      <c r="H8" s="33">
        <v>1</v>
      </c>
      <c r="I8" s="36">
        <v>2007</v>
      </c>
      <c r="J8" s="36">
        <v>2007</v>
      </c>
      <c r="K8" s="39">
        <v>1099.03</v>
      </c>
      <c r="L8" s="39">
        <f t="shared" si="1"/>
        <v>329.709</v>
      </c>
      <c r="M8" s="39">
        <f t="shared" si="0"/>
        <v>769.3209999999999</v>
      </c>
      <c r="N8" s="35">
        <v>10</v>
      </c>
      <c r="O8" s="39">
        <f t="shared" si="2"/>
        <v>76.93209999999999</v>
      </c>
      <c r="P8" s="39">
        <f t="shared" si="3"/>
        <v>0</v>
      </c>
      <c r="Q8" s="39">
        <f t="shared" si="4"/>
        <v>76.93209999999999</v>
      </c>
      <c r="R8" s="39">
        <f t="shared" si="5"/>
        <v>1022.0979</v>
      </c>
    </row>
    <row r="9" spans="1:18" s="42" customFormat="1" ht="30" customHeight="1">
      <c r="A9" s="27" t="s">
        <v>43</v>
      </c>
      <c r="B9" s="47" t="s">
        <v>16</v>
      </c>
      <c r="C9" s="32" t="s">
        <v>45</v>
      </c>
      <c r="D9" s="32"/>
      <c r="E9" s="33">
        <v>1</v>
      </c>
      <c r="F9" s="33">
        <v>1</v>
      </c>
      <c r="G9" s="33">
        <v>1</v>
      </c>
      <c r="H9" s="33">
        <v>1</v>
      </c>
      <c r="I9" s="29">
        <v>2007</v>
      </c>
      <c r="J9" s="36">
        <v>2007</v>
      </c>
      <c r="K9" s="39">
        <v>1099.03</v>
      </c>
      <c r="L9" s="39">
        <f t="shared" si="1"/>
        <v>329.709</v>
      </c>
      <c r="M9" s="40">
        <f t="shared" si="0"/>
        <v>769.3209999999999</v>
      </c>
      <c r="N9" s="30">
        <v>10</v>
      </c>
      <c r="O9" s="39">
        <f t="shared" si="2"/>
        <v>76.93209999999999</v>
      </c>
      <c r="P9" s="39">
        <f t="shared" si="3"/>
        <v>0</v>
      </c>
      <c r="Q9" s="39">
        <f t="shared" si="4"/>
        <v>76.93209999999999</v>
      </c>
      <c r="R9" s="39">
        <f t="shared" si="5"/>
        <v>1022.0979</v>
      </c>
    </row>
    <row r="10" spans="1:18" s="42" customFormat="1" ht="35.25" customHeight="1">
      <c r="A10" s="27" t="s">
        <v>43</v>
      </c>
      <c r="B10" s="47" t="s">
        <v>17</v>
      </c>
      <c r="C10" s="31" t="s">
        <v>50</v>
      </c>
      <c r="D10" s="29"/>
      <c r="E10" s="30">
        <v>1</v>
      </c>
      <c r="F10" s="30">
        <v>1</v>
      </c>
      <c r="G10" s="30">
        <v>1</v>
      </c>
      <c r="H10" s="30">
        <v>1</v>
      </c>
      <c r="I10" s="29">
        <v>2007</v>
      </c>
      <c r="J10" s="29">
        <v>2007</v>
      </c>
      <c r="K10" s="39">
        <v>3578</v>
      </c>
      <c r="L10" s="39">
        <f t="shared" si="1"/>
        <v>1073.3999999999999</v>
      </c>
      <c r="M10" s="40">
        <f t="shared" si="0"/>
        <v>2504.6000000000004</v>
      </c>
      <c r="N10" s="30">
        <v>10</v>
      </c>
      <c r="O10" s="39">
        <f t="shared" si="2"/>
        <v>250.46000000000004</v>
      </c>
      <c r="P10" s="39">
        <f t="shared" si="3"/>
        <v>0</v>
      </c>
      <c r="Q10" s="39">
        <f t="shared" si="4"/>
        <v>250.46000000000004</v>
      </c>
      <c r="R10" s="39">
        <f t="shared" si="5"/>
        <v>3327.54</v>
      </c>
    </row>
    <row r="11" spans="1:18" s="42" customFormat="1" ht="30" customHeight="1">
      <c r="A11" s="27" t="s">
        <v>43</v>
      </c>
      <c r="B11" s="47" t="s">
        <v>18</v>
      </c>
      <c r="C11" s="32" t="s">
        <v>46</v>
      </c>
      <c r="D11" s="32"/>
      <c r="E11" s="33">
        <v>1</v>
      </c>
      <c r="F11" s="33">
        <v>1</v>
      </c>
      <c r="G11" s="33">
        <v>1</v>
      </c>
      <c r="H11" s="33">
        <v>1</v>
      </c>
      <c r="I11" s="29">
        <v>2007</v>
      </c>
      <c r="J11" s="36">
        <v>2007</v>
      </c>
      <c r="K11" s="39">
        <v>50</v>
      </c>
      <c r="L11" s="39">
        <f t="shared" si="1"/>
        <v>15</v>
      </c>
      <c r="M11" s="40">
        <f t="shared" si="0"/>
        <v>35</v>
      </c>
      <c r="N11" s="30">
        <v>10</v>
      </c>
      <c r="O11" s="39">
        <f t="shared" si="2"/>
        <v>3.5</v>
      </c>
      <c r="P11" s="39">
        <f t="shared" si="3"/>
        <v>0</v>
      </c>
      <c r="Q11" s="39">
        <f t="shared" si="4"/>
        <v>3.5</v>
      </c>
      <c r="R11" s="39">
        <f t="shared" si="5"/>
        <v>46.5</v>
      </c>
    </row>
    <row r="12" spans="1:18" s="42" customFormat="1" ht="30" customHeight="1">
      <c r="A12" s="27" t="s">
        <v>43</v>
      </c>
      <c r="B12" s="47" t="s">
        <v>19</v>
      </c>
      <c r="C12" s="32" t="s">
        <v>47</v>
      </c>
      <c r="D12" s="32"/>
      <c r="E12" s="33">
        <v>1</v>
      </c>
      <c r="F12" s="33">
        <v>1</v>
      </c>
      <c r="G12" s="33">
        <v>1</v>
      </c>
      <c r="H12" s="33">
        <v>1</v>
      </c>
      <c r="I12" s="29">
        <v>2007</v>
      </c>
      <c r="J12" s="36">
        <v>2007</v>
      </c>
      <c r="K12" s="39">
        <v>1099.03</v>
      </c>
      <c r="L12" s="39">
        <f t="shared" si="1"/>
        <v>329.709</v>
      </c>
      <c r="M12" s="40">
        <f t="shared" si="0"/>
        <v>769.3209999999999</v>
      </c>
      <c r="N12" s="30">
        <v>10</v>
      </c>
      <c r="O12" s="39">
        <f t="shared" si="2"/>
        <v>76.93209999999999</v>
      </c>
      <c r="P12" s="39">
        <f t="shared" si="3"/>
        <v>0</v>
      </c>
      <c r="Q12" s="39">
        <f t="shared" si="4"/>
        <v>76.93209999999999</v>
      </c>
      <c r="R12" s="39">
        <f t="shared" si="5"/>
        <v>1022.0979</v>
      </c>
    </row>
    <row r="13" spans="1:18" s="42" customFormat="1" ht="30" customHeight="1">
      <c r="A13" s="27" t="s">
        <v>43</v>
      </c>
      <c r="B13" s="47" t="s">
        <v>20</v>
      </c>
      <c r="C13" s="32" t="s">
        <v>47</v>
      </c>
      <c r="D13" s="32"/>
      <c r="E13" s="33">
        <v>1</v>
      </c>
      <c r="F13" s="33">
        <v>1</v>
      </c>
      <c r="G13" s="33">
        <v>1</v>
      </c>
      <c r="H13" s="33">
        <v>1</v>
      </c>
      <c r="I13" s="29">
        <v>2007</v>
      </c>
      <c r="J13" s="36">
        <v>2007</v>
      </c>
      <c r="K13" s="39">
        <v>1099.03</v>
      </c>
      <c r="L13" s="39">
        <f t="shared" si="1"/>
        <v>329.709</v>
      </c>
      <c r="M13" s="40">
        <f t="shared" si="0"/>
        <v>769.3209999999999</v>
      </c>
      <c r="N13" s="30">
        <v>10</v>
      </c>
      <c r="O13" s="39">
        <f t="shared" si="2"/>
        <v>76.93209999999999</v>
      </c>
      <c r="P13" s="39">
        <f t="shared" si="3"/>
        <v>0</v>
      </c>
      <c r="Q13" s="39">
        <f t="shared" si="4"/>
        <v>76.93209999999999</v>
      </c>
      <c r="R13" s="39">
        <f t="shared" si="5"/>
        <v>1022.0979</v>
      </c>
    </row>
    <row r="14" spans="1:18" s="42" customFormat="1" ht="30" customHeight="1">
      <c r="A14" s="27" t="s">
        <v>43</v>
      </c>
      <c r="B14" s="47" t="s">
        <v>21</v>
      </c>
      <c r="C14" s="32" t="s">
        <v>47</v>
      </c>
      <c r="D14" s="32"/>
      <c r="E14" s="33">
        <v>1</v>
      </c>
      <c r="F14" s="33">
        <v>1</v>
      </c>
      <c r="G14" s="33">
        <v>1</v>
      </c>
      <c r="H14" s="33">
        <v>1</v>
      </c>
      <c r="I14" s="29">
        <v>2007</v>
      </c>
      <c r="J14" s="36">
        <v>2007</v>
      </c>
      <c r="K14" s="39">
        <v>1099.03</v>
      </c>
      <c r="L14" s="39">
        <f t="shared" si="1"/>
        <v>329.709</v>
      </c>
      <c r="M14" s="40">
        <f t="shared" si="0"/>
        <v>769.3209999999999</v>
      </c>
      <c r="N14" s="30">
        <v>10</v>
      </c>
      <c r="O14" s="39">
        <f t="shared" si="2"/>
        <v>76.93209999999999</v>
      </c>
      <c r="P14" s="39">
        <f t="shared" si="3"/>
        <v>0</v>
      </c>
      <c r="Q14" s="39">
        <f t="shared" si="4"/>
        <v>76.93209999999999</v>
      </c>
      <c r="R14" s="39">
        <f t="shared" si="5"/>
        <v>1022.0979</v>
      </c>
    </row>
    <row r="15" spans="1:18" s="42" customFormat="1" ht="30" customHeight="1">
      <c r="A15" s="27" t="s">
        <v>43</v>
      </c>
      <c r="B15" s="47" t="s">
        <v>49</v>
      </c>
      <c r="C15" s="32" t="s">
        <v>48</v>
      </c>
      <c r="D15" s="32"/>
      <c r="E15" s="33">
        <v>1</v>
      </c>
      <c r="F15" s="33">
        <v>1</v>
      </c>
      <c r="G15" s="33">
        <v>1</v>
      </c>
      <c r="H15" s="33">
        <v>1</v>
      </c>
      <c r="I15" s="29">
        <v>2007</v>
      </c>
      <c r="J15" s="36">
        <v>2007</v>
      </c>
      <c r="K15" s="39">
        <v>1099.03</v>
      </c>
      <c r="L15" s="39">
        <f t="shared" si="1"/>
        <v>329.709</v>
      </c>
      <c r="M15" s="40">
        <f t="shared" si="0"/>
        <v>769.3209999999999</v>
      </c>
      <c r="N15" s="30">
        <v>10</v>
      </c>
      <c r="O15" s="39">
        <f t="shared" si="2"/>
        <v>76.93209999999999</v>
      </c>
      <c r="P15" s="39">
        <f t="shared" si="3"/>
        <v>0</v>
      </c>
      <c r="Q15" s="39">
        <f t="shared" si="4"/>
        <v>76.93209999999999</v>
      </c>
      <c r="R15" s="39">
        <f t="shared" si="5"/>
        <v>1022.0979</v>
      </c>
    </row>
    <row r="16" spans="1:18" ht="21" customHeight="1">
      <c r="A16" s="52" t="s">
        <v>29</v>
      </c>
      <c r="B16" s="52"/>
      <c r="C16" s="52"/>
      <c r="D16" s="52"/>
      <c r="E16" s="52"/>
      <c r="F16" s="52"/>
      <c r="G16" s="52"/>
      <c r="H16" s="52"/>
      <c r="I16" s="52"/>
      <c r="J16" s="52"/>
      <c r="K16" s="25">
        <f>SUM(K5:K15)</f>
        <v>13519.270000000002</v>
      </c>
      <c r="L16" s="25">
        <f aca="true" t="shared" si="6" ref="L16:R16">SUM(L5:L15)</f>
        <v>4055.780999999999</v>
      </c>
      <c r="M16" s="25">
        <f t="shared" si="6"/>
        <v>9463.489</v>
      </c>
      <c r="N16" s="25"/>
      <c r="O16" s="25">
        <f t="shared" si="6"/>
        <v>946.3489</v>
      </c>
      <c r="P16" s="25">
        <f t="shared" si="6"/>
        <v>0</v>
      </c>
      <c r="Q16" s="25">
        <f t="shared" si="6"/>
        <v>946.3489</v>
      </c>
      <c r="R16" s="25">
        <f t="shared" si="6"/>
        <v>12572.921100000003</v>
      </c>
    </row>
    <row r="17" spans="1:18" ht="13.5">
      <c r="A17" s="43"/>
      <c r="B17" s="10"/>
      <c r="C17" s="6"/>
      <c r="D17" s="6"/>
      <c r="E17" s="6"/>
      <c r="F17" s="4"/>
      <c r="G17" s="10"/>
      <c r="H17" s="4"/>
      <c r="I17" s="10"/>
      <c r="J17" s="10"/>
      <c r="K17" s="21"/>
      <c r="L17" s="21"/>
      <c r="M17" s="21"/>
      <c r="N17" s="7"/>
      <c r="O17" s="21"/>
      <c r="P17" s="21"/>
      <c r="Q17" s="21"/>
      <c r="R17" s="21"/>
    </row>
    <row r="18" spans="1:18" ht="13.5">
      <c r="A18" s="43"/>
      <c r="B18" s="10"/>
      <c r="C18" s="6"/>
      <c r="D18" s="6"/>
      <c r="E18" s="6"/>
      <c r="F18" s="4"/>
      <c r="G18" s="10"/>
      <c r="H18" s="4"/>
      <c r="I18" s="10"/>
      <c r="J18" s="10"/>
      <c r="K18" s="21"/>
      <c r="L18" s="21"/>
      <c r="M18" s="21"/>
      <c r="N18" s="7"/>
      <c r="O18" s="21"/>
      <c r="P18" s="21"/>
      <c r="Q18" s="21"/>
      <c r="R18" s="21"/>
    </row>
    <row r="19" spans="1:18" ht="13.5">
      <c r="A19" s="43"/>
      <c r="B19" s="10"/>
      <c r="C19" s="6"/>
      <c r="D19" s="6"/>
      <c r="E19" s="6"/>
      <c r="F19" s="4"/>
      <c r="G19" s="10"/>
      <c r="H19" s="4"/>
      <c r="I19" s="10"/>
      <c r="J19" s="10"/>
      <c r="K19" s="21"/>
      <c r="L19" s="21"/>
      <c r="M19" s="21"/>
      <c r="N19" s="7"/>
      <c r="O19" s="21"/>
      <c r="P19" s="21"/>
      <c r="Q19" s="21"/>
      <c r="R19" s="21"/>
    </row>
    <row r="23" spans="2:18" ht="12.75">
      <c r="B23" s="45"/>
      <c r="C23" s="45"/>
      <c r="D23" s="45"/>
      <c r="F23" s="45"/>
      <c r="G23" s="45"/>
      <c r="H23" s="45"/>
      <c r="I23" s="10"/>
      <c r="K23" s="41"/>
      <c r="L23" s="41"/>
      <c r="M23" s="41"/>
      <c r="N23" s="41"/>
      <c r="O23" s="41"/>
      <c r="P23" s="41"/>
      <c r="Q23" s="41"/>
      <c r="R23" s="41"/>
    </row>
    <row r="24" spans="2:18" ht="30.75" customHeight="1">
      <c r="B24" s="45"/>
      <c r="C24" s="45"/>
      <c r="D24" s="45"/>
      <c r="F24" s="45"/>
      <c r="G24" s="45"/>
      <c r="H24" s="45"/>
      <c r="I24" s="10"/>
      <c r="K24" s="41"/>
      <c r="L24" s="41"/>
      <c r="M24" s="41"/>
      <c r="N24" s="41"/>
      <c r="O24" s="41"/>
      <c r="P24" s="41"/>
      <c r="Q24" s="41"/>
      <c r="R24" s="41"/>
    </row>
    <row r="64970" spans="3:4" ht="13.5">
      <c r="C64970" s="26"/>
      <c r="D64970" s="26"/>
    </row>
  </sheetData>
  <mergeCells count="3">
    <mergeCell ref="A1:H1"/>
    <mergeCell ref="A16:J16"/>
    <mergeCell ref="A4:B4"/>
  </mergeCells>
  <printOptions horizontalCentered="1"/>
  <pageMargins left="0.75" right="0.75" top="0.07874015748031496" bottom="0.8267716535433072" header="0.15748031496062992" footer="0"/>
  <pageSetup horizontalDpi="300" verticalDpi="300" orientation="landscape" paperSize="5" scale="75" r:id="rId1"/>
  <headerFooter alignWithMargins="0">
    <oddFooter>&amp;L&amp;"Arial Narrow,Normal"AGENTE INVENTARIADOR 
ACLARACION DE DE FIRMA&amp;C&amp;"Arial Narrow,Normal"RESPONSABLE PATRIMONIAL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2007-04-27T12:42:11Z</cp:lastPrinted>
  <dcterms:created xsi:type="dcterms:W3CDTF">2004-09-19T02:02:51Z</dcterms:created>
  <dcterms:modified xsi:type="dcterms:W3CDTF">2007-08-13T13:29:53Z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